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4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I51" i="1"/>
  <c r="F51" i="1"/>
  <c r="O50" i="1"/>
  <c r="O51" i="1" s="1"/>
  <c r="N50" i="1"/>
  <c r="M50" i="1"/>
  <c r="L50" i="1"/>
  <c r="L51" i="1" s="1"/>
  <c r="K50" i="1"/>
  <c r="J50" i="1"/>
  <c r="I50" i="1"/>
  <c r="H50" i="1"/>
  <c r="G50" i="1"/>
  <c r="G51" i="1" s="1"/>
  <c r="F50" i="1"/>
  <c r="E50" i="1"/>
  <c r="D50" i="1"/>
  <c r="D51" i="1" s="1"/>
  <c r="C50" i="1"/>
  <c r="P49" i="1"/>
  <c r="O49" i="1"/>
  <c r="N49" i="1"/>
  <c r="M49" i="1"/>
  <c r="M51" i="1" s="1"/>
  <c r="L49" i="1"/>
  <c r="K49" i="1"/>
  <c r="K51" i="1" s="1"/>
  <c r="J49" i="1"/>
  <c r="J51" i="1" s="1"/>
  <c r="I49" i="1"/>
  <c r="H49" i="1"/>
  <c r="H51" i="1" s="1"/>
  <c r="G49" i="1"/>
  <c r="F49" i="1"/>
  <c r="E49" i="1"/>
  <c r="E51" i="1" s="1"/>
  <c r="D49" i="1"/>
  <c r="C49" i="1"/>
  <c r="C51" i="1" s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O42" i="1"/>
  <c r="N42" i="1"/>
  <c r="M42" i="1"/>
  <c r="L42" i="1"/>
  <c r="K42" i="1"/>
  <c r="J42" i="1"/>
  <c r="I42" i="1"/>
  <c r="H42" i="1"/>
  <c r="G42" i="1"/>
  <c r="F42" i="1"/>
  <c r="E42" i="1"/>
  <c r="D42" i="1"/>
  <c r="P41" i="1"/>
  <c r="P50" i="1" s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O6" i="1"/>
  <c r="N6" i="1"/>
  <c r="M6" i="1"/>
  <c r="L6" i="1"/>
  <c r="K6" i="1"/>
  <c r="J6" i="1"/>
  <c r="I6" i="1"/>
  <c r="H6" i="1"/>
  <c r="G6" i="1"/>
  <c r="F6" i="1"/>
  <c r="E6" i="1"/>
  <c r="D6" i="1"/>
  <c r="C6" i="1"/>
  <c r="P51" i="1" l="1"/>
</calcChain>
</file>

<file path=xl/sharedStrings.xml><?xml version="1.0" encoding="utf-8"?>
<sst xmlns="http://schemas.openxmlformats.org/spreadsheetml/2006/main" count="265" uniqueCount="31">
  <si>
    <t xml:space="preserve">Table 8.3.1.43 Tobacco Production in SADC (Production, Area, and Yield), Unmanufactured, 2000 - 2013 </t>
  </si>
  <si>
    <t>Country</t>
  </si>
  <si>
    <t>Unit</t>
  </si>
  <si>
    <t>Angola</t>
  </si>
  <si>
    <t>Production (000 Tonne)</t>
  </si>
  <si>
    <t>n.a.</t>
  </si>
  <si>
    <t>Area Planted (Ha)</t>
  </si>
  <si>
    <t>Yield (kg/ha)</t>
  </si>
  <si>
    <t>Back to Content Page</t>
  </si>
  <si>
    <t>Botswana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</si>
  <si>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</si>
  <si>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</si>
  <si>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</si>
  <si>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</si>
  <si>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</si>
  <si>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</si>
  <si>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</si>
  <si>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 xml:space="preserve">Namibia </t>
  </si>
  <si>
    <t>Seychelles</t>
  </si>
  <si>
    <t>..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</si>
  <si>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</si>
  <si>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</si>
  <si>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</si>
  <si>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</si>
  <si>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</si>
  <si>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</si>
  <si>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</si>
  <si>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Food and Agriculture Organisation (FAO): FAOSTAT 2014, http://faostat3.fao.org/faostat-gateway/go/to/download/P/PP/E ; Downloaded:  13 October 2014: Angola (2011-2012), Democratic Republic of Congo, Madagascar,  Mozambique (2011-2012), Swaziland (2011),  (2011), Zambia (2011-2012), Zimbabwe (2011-2012)</t>
  </si>
  <si>
    <t>SADC  Secretariat AIMS Database, Directorate of Food, Agriculture and Natural Resources (FANR): Zimbabwe (2000 - 2007)</t>
  </si>
  <si>
    <t>United Nations Statistics Division - UNData, Food and Agriculture Organisation (FAO): http://faostat.fao.org/, downloaded 2012:  Angola (2002 - 2010),  Mozambique (2002 - 2010),  Zimbabwe (2008 - 2010)</t>
  </si>
  <si>
    <t>National Statistics Offices of Member States: Botswana,  Lesotho,  Malawi, Mauritius, Namibia, Seychelles, South Africa, Swaziland (2002 - 2010, 2012-2013), United Republic of Tanzania, Zambia (2002 - 2010)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</si>
</sst>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.0\ "/>
    <numFmt numFmtId="165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8"/>
      <name val="Arial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1" applyFont="1" applyBorder="1" applyAlignment="1">
      <alignment horizontal="center"/>
    </xf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right" vertical="center" wrapText="1"/>
    </xf>
    <xf numFmtId="1" fontId="2" fillId="4" borderId="1" xfId="1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/>
    <xf numFmtId="16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7" fillId="0" borderId="0" xfId="2" applyFont="1" applyAlignment="1" applyProtection="1"/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164" fontId="5" fillId="0" borderId="1" xfId="3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9" fillId="0" borderId="0" xfId="0" applyFont="1"/>
    <xf numFmtId="0" fontId="5" fillId="0" borderId="0" xfId="0" applyFont="1" applyFill="1"/>
    <xf numFmtId="0" fontId="5" fillId="0" borderId="0" xfId="0" applyFont="1" applyAlignment="1">
      <alignment horizontal="left" wrapText="1"/>
    </xf>
    <xf numFmtId="0" fontId="3" fillId="0" borderId="0" xfId="0" applyFont="1" applyBorder="1"/>
    <xf numFmtId="0" fontId="3" fillId="0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4">
    <cellStyle name="Comma 3 3" xfId="3"/>
    <cellStyle name="Hyperlink" xfId="2" builtinId="8"/>
    <cellStyle name="Normal" xfId="0" builtinId="0"/>
    <cellStyle name="Normal_A8_Table" xfId="1"/>
  </cellStyles>
  <dxfs count="2"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tabSelected="1" topLeftCell="A37" zoomScale="95" zoomScaleNormal="95" workbookViewId="0">
      <selection activeCell="N5" sqref="N5"/>
    </sheetView>
  </sheetViews>
  <sheetFormatPr defaultRowHeight="15" x14ac:dyDescent="0.25"/>
  <cols>
    <col min="1" max="1" width="17.7109375" customWidth="1"/>
    <col min="2" max="2" width="27.28515625" customWidth="1"/>
    <col min="3" max="16" width="11.85546875" customWidth="1"/>
  </cols>
  <sheetData>
    <row r="1" spans="1: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2"/>
    </row>
    <row r="2" spans="1:18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"/>
      <c r="P2" s="2"/>
    </row>
    <row r="3" spans="1:18" x14ac:dyDescent="0.25">
      <c r="A3" s="5" t="s">
        <v>1</v>
      </c>
      <c r="B3" s="5" t="s">
        <v>2</v>
      </c>
      <c r="C3" s="6">
        <v>2000</v>
      </c>
      <c r="D3" s="6">
        <v>2001</v>
      </c>
      <c r="E3" s="6">
        <v>2002</v>
      </c>
      <c r="F3" s="6">
        <v>2003</v>
      </c>
      <c r="G3" s="6">
        <v>2004</v>
      </c>
      <c r="H3" s="6">
        <v>2005</v>
      </c>
      <c r="I3" s="6">
        <v>2006</v>
      </c>
      <c r="J3" s="6">
        <v>2007</v>
      </c>
      <c r="K3" s="6">
        <v>2008</v>
      </c>
      <c r="L3" s="6">
        <v>2009</v>
      </c>
      <c r="M3" s="6">
        <v>2010</v>
      </c>
      <c r="N3" s="7">
        <v>2011</v>
      </c>
      <c r="O3" s="7">
        <v>2012</v>
      </c>
      <c r="P3" s="7">
        <v>2013</v>
      </c>
    </row>
    <row r="4" spans="1:18" x14ac:dyDescent="0.25">
      <c r="A4" s="8" t="s">
        <v>3</v>
      </c>
      <c r="B4" s="9" t="s">
        <v>4</v>
      </c>
      <c r="C4" s="10">
        <v>3.3</v>
      </c>
      <c r="D4" s="10">
        <v>3.3</v>
      </c>
      <c r="E4" s="10">
        <v>3.3</v>
      </c>
      <c r="F4" s="10">
        <v>3.2109999999999999</v>
      </c>
      <c r="G4" s="10">
        <v>3.782</v>
      </c>
      <c r="H4" s="10">
        <v>3.6720000000000002</v>
      </c>
      <c r="I4" s="10">
        <v>3.7909999999999999</v>
      </c>
      <c r="J4" s="10">
        <v>4.641</v>
      </c>
      <c r="K4" s="10">
        <v>4.9390000000000001</v>
      </c>
      <c r="L4" s="10">
        <v>5.8049999999999997</v>
      </c>
      <c r="M4" s="10">
        <v>5.6</v>
      </c>
      <c r="N4" s="10">
        <v>5.7590000000000003</v>
      </c>
      <c r="O4" s="10">
        <v>6</v>
      </c>
      <c r="P4" s="11" t="s">
        <v>5</v>
      </c>
    </row>
    <row r="5" spans="1:18" x14ac:dyDescent="0.25">
      <c r="A5" s="12"/>
      <c r="B5" s="9" t="s">
        <v>6</v>
      </c>
      <c r="C5" s="10">
        <v>3473</v>
      </c>
      <c r="D5" s="10">
        <v>3500</v>
      </c>
      <c r="E5" s="10">
        <v>3518</v>
      </c>
      <c r="F5" s="10">
        <v>3159</v>
      </c>
      <c r="G5" s="10">
        <v>3397</v>
      </c>
      <c r="H5" s="10">
        <v>3267</v>
      </c>
      <c r="I5" s="10">
        <v>2945</v>
      </c>
      <c r="J5" s="10">
        <v>2836</v>
      </c>
      <c r="K5" s="10">
        <v>3687</v>
      </c>
      <c r="L5" s="10">
        <v>4170</v>
      </c>
      <c r="M5" s="10">
        <v>4200</v>
      </c>
      <c r="N5" s="10">
        <v>4319.2500000000109</v>
      </c>
      <c r="O5" s="10">
        <v>4200</v>
      </c>
      <c r="P5" s="11" t="s">
        <v>5</v>
      </c>
    </row>
    <row r="6" spans="1:18" x14ac:dyDescent="0.25">
      <c r="A6" s="13"/>
      <c r="B6" s="9" t="s">
        <v>7</v>
      </c>
      <c r="C6" s="10">
        <f t="shared" ref="C6:O6" si="0">(C4*1000*1000)/C5</f>
        <v>950.18715807659089</v>
      </c>
      <c r="D6" s="10">
        <f t="shared" si="0"/>
        <v>942.85714285714289</v>
      </c>
      <c r="E6" s="10">
        <f t="shared" si="0"/>
        <v>938.03297328027293</v>
      </c>
      <c r="F6" s="10">
        <f t="shared" si="0"/>
        <v>1016.4609053497942</v>
      </c>
      <c r="G6" s="10">
        <f t="shared" si="0"/>
        <v>1113.3352958492787</v>
      </c>
      <c r="H6" s="10">
        <f t="shared" si="0"/>
        <v>1123.9669421487604</v>
      </c>
      <c r="I6" s="10">
        <f t="shared" si="0"/>
        <v>1287.2665534804753</v>
      </c>
      <c r="J6" s="10">
        <f t="shared" si="0"/>
        <v>1636.459802538787</v>
      </c>
      <c r="K6" s="10">
        <f t="shared" si="0"/>
        <v>1339.5714673176024</v>
      </c>
      <c r="L6" s="10">
        <f t="shared" si="0"/>
        <v>1392.0863309352519</v>
      </c>
      <c r="M6" s="10">
        <f t="shared" si="0"/>
        <v>1333.3333333333333</v>
      </c>
      <c r="N6" s="10">
        <f t="shared" si="0"/>
        <v>1333.3333333333301</v>
      </c>
      <c r="O6" s="10">
        <f t="shared" si="0"/>
        <v>1428.5714285714287</v>
      </c>
      <c r="P6" s="11" t="s">
        <v>5</v>
      </c>
      <c r="R6" s="14" t="s">
        <v>8</v>
      </c>
    </row>
    <row r="7" spans="1:18" x14ac:dyDescent="0.25">
      <c r="A7" s="8" t="s">
        <v>9</v>
      </c>
      <c r="B7" s="9" t="s">
        <v>4</v>
      </c>
      <c r="C7" s="11" t="s">
        <v>5</v>
      </c>
      <c r="D7" s="11" t="s">
        <v>5</v>
      </c>
      <c r="E7" s="11" t="s">
        <v>5</v>
      </c>
      <c r="F7" s="11" t="s">
        <v>5</v>
      </c>
      <c r="G7" s="11" t="s">
        <v>5</v>
      </c>
      <c r="H7" s="11" t="s">
        <v>5</v>
      </c>
      <c r="I7" s="11" t="s">
        <v>5</v>
      </c>
      <c r="J7" s="11" t="s">
        <v>5</v>
      </c>
      <c r="K7" s="11" t="s">
        <v>5</v>
      </c>
      <c r="L7" s="11" t="s">
        <v>5</v>
      </c>
      <c r="M7" s="11" t="s">
        <v>5</v>
      </c>
      <c r="N7" s="11" t="s">
        <v>5</v>
      </c>
      <c r="O7" s="11" t="s">
        <v>5</v>
      </c>
      <c r="P7" s="11" t="s">
        <v>5</v>
      </c>
    </row>
    <row r="8" spans="1:18" x14ac:dyDescent="0.25">
      <c r="A8" s="12"/>
      <c r="B8" s="9" t="s">
        <v>6</v>
      </c>
      <c r="C8" s="11" t="s">
        <v>5</v>
      </c>
      <c r="D8" s="11" t="s">
        <v>5</v>
      </c>
      <c r="E8" s="11" t="s">
        <v>5</v>
      </c>
      <c r="F8" s="11" t="s">
        <v>5</v>
      </c>
      <c r="G8" s="11" t="s">
        <v>5</v>
      </c>
      <c r="H8" s="11" t="s">
        <v>5</v>
      </c>
      <c r="I8" s="11" t="s">
        <v>5</v>
      </c>
      <c r="J8" s="11" t="s">
        <v>5</v>
      </c>
      <c r="K8" s="11" t="s">
        <v>5</v>
      </c>
      <c r="L8" s="11" t="s">
        <v>5</v>
      </c>
      <c r="M8" s="11" t="s">
        <v>5</v>
      </c>
      <c r="N8" s="11" t="s">
        <v>5</v>
      </c>
      <c r="O8" s="11" t="s">
        <v>5</v>
      </c>
      <c r="P8" s="11" t="s">
        <v>5</v>
      </c>
    </row>
    <row r="9" spans="1:18" x14ac:dyDescent="0.25">
      <c r="A9" s="13"/>
      <c r="B9" s="9" t="s">
        <v>7</v>
      </c>
      <c r="C9" s="11" t="s">
        <v>5</v>
      </c>
      <c r="D9" s="11" t="s">
        <v>5</v>
      </c>
      <c r="E9" s="11" t="s">
        <v>5</v>
      </c>
      <c r="F9" s="11" t="s">
        <v>5</v>
      </c>
      <c r="G9" s="11" t="s">
        <v>5</v>
      </c>
      <c r="H9" s="11" t="s">
        <v>5</v>
      </c>
      <c r="I9" s="11" t="s">
        <v>5</v>
      </c>
      <c r="J9" s="11" t="s">
        <v>5</v>
      </c>
      <c r="K9" s="11" t="s">
        <v>5</v>
      </c>
      <c r="L9" s="11" t="s">
        <v>5</v>
      </c>
      <c r="M9" s="11" t="s">
        <v>5</v>
      </c>
      <c r="N9" s="11" t="s">
        <v>5</v>
      </c>
      <c r="O9" s="11" t="s">
        <v>5</v>
      </c>
      <c r="P9" s="11" t="s">
        <v>5</v>
      </c>
    </row>
    <row r="10" spans="1:18" x14ac:dyDescent="0.25">
      <c r="A10" s="15" t="s">
        <v>10</v>
      </c>
      <c r="B10" s="9" t="s">
        <v>4</v>
      </c>
      <c r="C10" s="10">
        <v>4.21</v>
      </c>
      <c r="D10" s="10">
        <v>3.7589999999999999</v>
      </c>
      <c r="E10" s="10">
        <v>3.62</v>
      </c>
      <c r="F10" s="10">
        <v>3.5169999999999999</v>
      </c>
      <c r="G10" s="10">
        <v>4.1740000000000004</v>
      </c>
      <c r="H10" s="10">
        <v>4.0529999999999999</v>
      </c>
      <c r="I10" s="10">
        <v>4.1840000000000002</v>
      </c>
      <c r="J10" s="10">
        <v>4.0579999999999998</v>
      </c>
      <c r="K10" s="10">
        <v>3.9369999999999998</v>
      </c>
      <c r="L10" s="10">
        <v>3.819</v>
      </c>
      <c r="M10" s="10">
        <v>3.7090000000000001</v>
      </c>
      <c r="N10" s="10">
        <v>3.6</v>
      </c>
      <c r="O10" s="10">
        <v>3.65</v>
      </c>
      <c r="P10" s="11" t="s">
        <v>5</v>
      </c>
    </row>
    <row r="11" spans="1:18" x14ac:dyDescent="0.25">
      <c r="A11" s="16"/>
      <c r="B11" s="9" t="s">
        <v>6</v>
      </c>
      <c r="C11" s="10">
        <v>7958</v>
      </c>
      <c r="D11" s="10">
        <v>8000</v>
      </c>
      <c r="E11" s="10">
        <v>8042</v>
      </c>
      <c r="F11" s="10">
        <v>7400</v>
      </c>
      <c r="G11" s="10">
        <v>8500</v>
      </c>
      <c r="H11" s="10">
        <v>8174</v>
      </c>
      <c r="I11" s="10">
        <v>7369</v>
      </c>
      <c r="J11" s="10">
        <v>8300</v>
      </c>
      <c r="K11" s="10">
        <v>8000</v>
      </c>
      <c r="L11" s="10">
        <v>7800</v>
      </c>
      <c r="M11" s="10">
        <v>7252</v>
      </c>
      <c r="N11" s="10">
        <v>7192</v>
      </c>
      <c r="O11" s="10">
        <v>7200</v>
      </c>
      <c r="P11" s="11" t="s">
        <v>5</v>
      </c>
    </row>
    <row r="12" spans="1:18" x14ac:dyDescent="0.25">
      <c r="A12" s="17"/>
      <c r="B12" s="9" t="s">
        <v>7</v>
      </c>
      <c r="C12" s="10">
        <f t="shared" ref="C12:O12" si="1">(C10*1000*1000)/C11</f>
        <v>529.02739381754213</v>
      </c>
      <c r="D12" s="10">
        <f t="shared" si="1"/>
        <v>469.875</v>
      </c>
      <c r="E12" s="10">
        <f t="shared" si="1"/>
        <v>450.136781895051</v>
      </c>
      <c r="F12" s="10">
        <f t="shared" si="1"/>
        <v>475.27027027027026</v>
      </c>
      <c r="G12" s="10">
        <f t="shared" si="1"/>
        <v>491.05882352941177</v>
      </c>
      <c r="H12" s="10">
        <f t="shared" si="1"/>
        <v>495.84046978223637</v>
      </c>
      <c r="I12" s="10">
        <f t="shared" si="1"/>
        <v>567.78395983172754</v>
      </c>
      <c r="J12" s="10">
        <f t="shared" si="1"/>
        <v>488.91566265060243</v>
      </c>
      <c r="K12" s="10">
        <f t="shared" si="1"/>
        <v>492.125</v>
      </c>
      <c r="L12" s="10">
        <f t="shared" si="1"/>
        <v>489.61538461538464</v>
      </c>
      <c r="M12" s="10">
        <f t="shared" si="1"/>
        <v>511.44511858797574</v>
      </c>
      <c r="N12" s="10">
        <f t="shared" si="1"/>
        <v>500.55617352614013</v>
      </c>
      <c r="O12" s="10">
        <f t="shared" si="1"/>
        <v>506.94444444444446</v>
      </c>
      <c r="P12" s="11" t="s">
        <v>5</v>
      </c>
    </row>
    <row r="13" spans="1:18" x14ac:dyDescent="0.25">
      <c r="A13" s="8" t="s">
        <v>11</v>
      </c>
      <c r="B13" s="9" t="s">
        <v>4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12</v>
      </c>
      <c r="I13" s="18" t="s">
        <v>12</v>
      </c>
      <c r="J13" s="18" t="s">
        <v>12</v>
      </c>
      <c r="K13" s="18" t="s">
        <v>12</v>
      </c>
      <c r="L13" s="18" t="s">
        <v>12</v>
      </c>
      <c r="M13" s="18" t="s">
        <v>12</v>
      </c>
      <c r="N13" s="18" t="s">
        <v>12</v>
      </c>
      <c r="O13" s="18" t="s">
        <v>12</v>
      </c>
      <c r="P13" s="18" t="s">
        <v>12</v>
      </c>
    </row>
    <row r="14" spans="1:18" x14ac:dyDescent="0.25">
      <c r="A14" s="12"/>
      <c r="B14" s="9" t="s">
        <v>6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12</v>
      </c>
      <c r="I14" s="18" t="s">
        <v>12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12</v>
      </c>
      <c r="P14" s="18" t="s">
        <v>12</v>
      </c>
    </row>
    <row r="15" spans="1:18" x14ac:dyDescent="0.25">
      <c r="A15" s="13"/>
      <c r="B15" s="9" t="s">
        <v>7</v>
      </c>
      <c r="C15" s="18" t="s">
        <v>12</v>
      </c>
      <c r="D15" s="18" t="s">
        <v>12</v>
      </c>
      <c r="E15" s="18" t="s">
        <v>12</v>
      </c>
      <c r="F15" s="18" t="s">
        <v>12</v>
      </c>
      <c r="G15" s="18" t="s">
        <v>12</v>
      </c>
      <c r="H15" s="18" t="s">
        <v>12</v>
      </c>
      <c r="I15" s="18" t="s">
        <v>12</v>
      </c>
      <c r="J15" s="18" t="s">
        <v>12</v>
      </c>
      <c r="K15" s="18" t="s">
        <v>12</v>
      </c>
      <c r="L15" s="18" t="s">
        <v>12</v>
      </c>
      <c r="M15" s="18" t="s">
        <v>12</v>
      </c>
      <c r="N15" s="18" t="s">
        <v>12</v>
      </c>
      <c r="O15" s="18" t="s">
        <v>12</v>
      </c>
      <c r="P15" s="18" t="s">
        <v>12</v>
      </c>
    </row>
    <row r="16" spans="1:18" x14ac:dyDescent="0.25">
      <c r="A16" s="8" t="s">
        <v>13</v>
      </c>
      <c r="B16" s="9" t="s">
        <v>4</v>
      </c>
      <c r="C16" s="10">
        <v>2.2040000000000002</v>
      </c>
      <c r="D16" s="10">
        <v>1.393</v>
      </c>
      <c r="E16" s="10">
        <v>1.2849999999999999</v>
      </c>
      <c r="F16" s="10">
        <v>1.2050000000000001</v>
      </c>
      <c r="G16" s="10">
        <v>1.7070000000000001</v>
      </c>
      <c r="H16" s="10">
        <v>1.6990000000000001</v>
      </c>
      <c r="I16" s="10">
        <v>1.5</v>
      </c>
      <c r="J16" s="10">
        <v>1.6</v>
      </c>
      <c r="K16" s="10">
        <v>1.66</v>
      </c>
      <c r="L16" s="10">
        <v>1.724</v>
      </c>
      <c r="M16" s="10">
        <v>1.5569999999999999</v>
      </c>
      <c r="N16" s="10">
        <v>1.583</v>
      </c>
      <c r="O16" s="10">
        <v>1.6</v>
      </c>
      <c r="P16" s="11" t="s">
        <v>5</v>
      </c>
    </row>
    <row r="17" spans="1:19" x14ac:dyDescent="0.25">
      <c r="A17" s="12"/>
      <c r="B17" s="9" t="s">
        <v>6</v>
      </c>
      <c r="C17" s="10">
        <v>2807</v>
      </c>
      <c r="D17" s="10">
        <v>1813</v>
      </c>
      <c r="E17" s="10">
        <v>1902</v>
      </c>
      <c r="F17" s="10">
        <v>1208</v>
      </c>
      <c r="G17" s="10">
        <v>2076</v>
      </c>
      <c r="H17" s="10">
        <v>2055</v>
      </c>
      <c r="I17" s="10">
        <v>1800</v>
      </c>
      <c r="J17" s="10">
        <v>1763</v>
      </c>
      <c r="K17" s="10">
        <v>2402</v>
      </c>
      <c r="L17" s="10">
        <v>2720</v>
      </c>
      <c r="M17" s="10">
        <v>2400</v>
      </c>
      <c r="N17" s="10">
        <v>2400</v>
      </c>
      <c r="O17" s="10">
        <v>2500</v>
      </c>
      <c r="P17" s="11" t="s">
        <v>5</v>
      </c>
    </row>
    <row r="18" spans="1:19" x14ac:dyDescent="0.25">
      <c r="A18" s="13"/>
      <c r="B18" s="9" t="s">
        <v>7</v>
      </c>
      <c r="C18" s="10">
        <f t="shared" ref="C18:O18" si="2">(C16*1000*1000)/C17</f>
        <v>785.17990737442108</v>
      </c>
      <c r="D18" s="10">
        <f t="shared" si="2"/>
        <v>768.33976833976828</v>
      </c>
      <c r="E18" s="10">
        <f t="shared" si="2"/>
        <v>675.60462670872766</v>
      </c>
      <c r="F18" s="10">
        <f t="shared" si="2"/>
        <v>997.51655629139077</v>
      </c>
      <c r="G18" s="10">
        <f t="shared" si="2"/>
        <v>822.25433526011557</v>
      </c>
      <c r="H18" s="10">
        <f t="shared" si="2"/>
        <v>826.76399026763988</v>
      </c>
      <c r="I18" s="10">
        <f t="shared" si="2"/>
        <v>833.33333333333337</v>
      </c>
      <c r="J18" s="10">
        <f t="shared" si="2"/>
        <v>907.54395916052181</v>
      </c>
      <c r="K18" s="10">
        <f t="shared" si="2"/>
        <v>691.09075770191509</v>
      </c>
      <c r="L18" s="10">
        <f t="shared" si="2"/>
        <v>633.82352941176475</v>
      </c>
      <c r="M18" s="10">
        <f t="shared" si="2"/>
        <v>648.75</v>
      </c>
      <c r="N18" s="10">
        <f t="shared" si="2"/>
        <v>659.58333333333337</v>
      </c>
      <c r="O18" s="10">
        <f t="shared" si="2"/>
        <v>640</v>
      </c>
      <c r="P18" s="11" t="s">
        <v>5</v>
      </c>
    </row>
    <row r="19" spans="1:19" x14ac:dyDescent="0.25">
      <c r="A19" s="8" t="s">
        <v>14</v>
      </c>
      <c r="B19" s="9" t="s">
        <v>4</v>
      </c>
      <c r="C19" s="10">
        <v>159.869</v>
      </c>
      <c r="D19" s="10">
        <v>124.669</v>
      </c>
      <c r="E19" s="10">
        <v>138.18100000000001</v>
      </c>
      <c r="F19" s="10">
        <v>121.042</v>
      </c>
      <c r="G19" s="10">
        <v>180.18100000000001</v>
      </c>
      <c r="H19" s="10">
        <v>145.041</v>
      </c>
      <c r="I19" s="10">
        <v>155.22</v>
      </c>
      <c r="J19" s="10">
        <v>306.3</v>
      </c>
      <c r="K19" s="10">
        <v>160.19999999999999</v>
      </c>
      <c r="L19" s="10">
        <v>208.2</v>
      </c>
      <c r="M19" s="10">
        <v>173</v>
      </c>
      <c r="N19" s="10">
        <v>174.92770899999999</v>
      </c>
      <c r="O19" s="10">
        <v>72.550991999999994</v>
      </c>
      <c r="P19" s="10">
        <v>132.80000000000001</v>
      </c>
    </row>
    <row r="20" spans="1:19" x14ac:dyDescent="0.25">
      <c r="A20" s="12"/>
      <c r="B20" s="9" t="s">
        <v>6</v>
      </c>
      <c r="C20" s="10">
        <v>118752</v>
      </c>
      <c r="D20" s="10">
        <v>114097</v>
      </c>
      <c r="E20" s="10">
        <v>122033</v>
      </c>
      <c r="F20" s="10">
        <v>127521</v>
      </c>
      <c r="G20" s="10">
        <v>136012</v>
      </c>
      <c r="H20" s="10">
        <v>141527</v>
      </c>
      <c r="I20" s="10">
        <v>136527</v>
      </c>
      <c r="J20" s="10">
        <v>118551</v>
      </c>
      <c r="K20" s="10">
        <v>161626</v>
      </c>
      <c r="L20" s="10">
        <v>183052</v>
      </c>
      <c r="M20" s="10">
        <v>180600</v>
      </c>
      <c r="N20" s="10">
        <v>162714</v>
      </c>
      <c r="O20" s="10">
        <v>71249</v>
      </c>
      <c r="P20" s="10">
        <v>120172</v>
      </c>
    </row>
    <row r="21" spans="1:19" x14ac:dyDescent="0.25">
      <c r="A21" s="13"/>
      <c r="B21" s="9" t="s">
        <v>7</v>
      </c>
      <c r="C21" s="10">
        <f t="shared" ref="C21:P21" si="3">(C19*1000*1000)/C20</f>
        <v>1346.2425895984909</v>
      </c>
      <c r="D21" s="10">
        <f t="shared" si="3"/>
        <v>1092.6580015250181</v>
      </c>
      <c r="E21" s="10">
        <f t="shared" si="3"/>
        <v>1132.3248629469078</v>
      </c>
      <c r="F21" s="10">
        <f t="shared" si="3"/>
        <v>949.19268198963312</v>
      </c>
      <c r="G21" s="10">
        <f t="shared" si="3"/>
        <v>1324.7434049936771</v>
      </c>
      <c r="H21" s="10">
        <f t="shared" si="3"/>
        <v>1024.8291845372262</v>
      </c>
      <c r="I21" s="10">
        <f t="shared" si="3"/>
        <v>1136.9179722692215</v>
      </c>
      <c r="J21" s="10">
        <f t="shared" si="3"/>
        <v>2583.6981552243337</v>
      </c>
      <c r="K21" s="10">
        <f t="shared" si="3"/>
        <v>991.17716209025775</v>
      </c>
      <c r="L21" s="10">
        <f t="shared" si="3"/>
        <v>1137.38172759653</v>
      </c>
      <c r="M21" s="10">
        <f t="shared" si="3"/>
        <v>957.91805094130677</v>
      </c>
      <c r="N21" s="10">
        <f t="shared" si="3"/>
        <v>1075.0624347013779</v>
      </c>
      <c r="O21" s="10">
        <f t="shared" si="3"/>
        <v>1018.2738284046092</v>
      </c>
      <c r="P21" s="10">
        <f t="shared" si="3"/>
        <v>1105.0827147754885</v>
      </c>
    </row>
    <row r="22" spans="1:19" x14ac:dyDescent="0.25">
      <c r="A22" s="8" t="s">
        <v>15</v>
      </c>
      <c r="B22" s="9" t="s">
        <v>4</v>
      </c>
      <c r="C22" s="10">
        <v>0.56299999999999994</v>
      </c>
      <c r="D22" s="10">
        <v>0.55600000000000005</v>
      </c>
      <c r="E22" s="10">
        <v>0.48499999999999999</v>
      </c>
      <c r="F22" s="10">
        <v>0.42599999999999999</v>
      </c>
      <c r="G22" s="10">
        <v>0.35699999999999998</v>
      </c>
      <c r="H22" s="10">
        <v>0.29599999999999999</v>
      </c>
      <c r="I22" s="10">
        <v>0.29799999999999999</v>
      </c>
      <c r="J22" s="10">
        <v>0.316</v>
      </c>
      <c r="K22" s="10">
        <v>0.34699999999999998</v>
      </c>
      <c r="L22" s="10">
        <v>0.314</v>
      </c>
      <c r="M22" s="10">
        <v>0.3</v>
      </c>
      <c r="N22" s="10">
        <v>0.3</v>
      </c>
      <c r="O22" s="10">
        <v>0.245</v>
      </c>
      <c r="P22" s="10">
        <v>1E-3</v>
      </c>
      <c r="Q22" s="19"/>
      <c r="R22" s="20"/>
      <c r="S22" s="20"/>
    </row>
    <row r="23" spans="1:19" x14ac:dyDescent="0.25">
      <c r="A23" s="12"/>
      <c r="B23" s="9" t="s">
        <v>6</v>
      </c>
      <c r="C23" s="10">
        <v>397</v>
      </c>
      <c r="D23" s="10">
        <v>386</v>
      </c>
      <c r="E23" s="10">
        <v>379</v>
      </c>
      <c r="F23" s="10">
        <v>378</v>
      </c>
      <c r="G23" s="10">
        <v>348</v>
      </c>
      <c r="H23" s="10">
        <v>287</v>
      </c>
      <c r="I23" s="10">
        <v>249</v>
      </c>
      <c r="J23" s="10">
        <v>252</v>
      </c>
      <c r="K23" s="10">
        <v>260</v>
      </c>
      <c r="L23" s="10">
        <v>255</v>
      </c>
      <c r="M23" s="10">
        <v>210</v>
      </c>
      <c r="N23" s="10">
        <v>222</v>
      </c>
      <c r="O23" s="10">
        <v>173</v>
      </c>
      <c r="P23" s="10">
        <v>2</v>
      </c>
    </row>
    <row r="24" spans="1:19" x14ac:dyDescent="0.25">
      <c r="A24" s="13"/>
      <c r="B24" s="9" t="s">
        <v>7</v>
      </c>
      <c r="C24" s="10">
        <f t="shared" ref="C24:P24" si="4">(C22*1000*1000)/C23</f>
        <v>1418.1360201511336</v>
      </c>
      <c r="D24" s="10">
        <f t="shared" si="4"/>
        <v>1440.4145077720207</v>
      </c>
      <c r="E24" s="10">
        <f t="shared" si="4"/>
        <v>1279.6833773087071</v>
      </c>
      <c r="F24" s="10">
        <f t="shared" si="4"/>
        <v>1126.984126984127</v>
      </c>
      <c r="G24" s="10">
        <f t="shared" si="4"/>
        <v>1025.8620689655172</v>
      </c>
      <c r="H24" s="10">
        <f t="shared" si="4"/>
        <v>1031.3588850174217</v>
      </c>
      <c r="I24" s="10">
        <f t="shared" si="4"/>
        <v>1196.7871485943774</v>
      </c>
      <c r="J24" s="10">
        <f t="shared" si="4"/>
        <v>1253.968253968254</v>
      </c>
      <c r="K24" s="10">
        <f t="shared" si="4"/>
        <v>1334.6153846153845</v>
      </c>
      <c r="L24" s="10">
        <f t="shared" si="4"/>
        <v>1231.3725490196077</v>
      </c>
      <c r="M24" s="10">
        <f t="shared" si="4"/>
        <v>1428.5714285714287</v>
      </c>
      <c r="N24" s="10">
        <f t="shared" si="4"/>
        <v>1351.3513513513512</v>
      </c>
      <c r="O24" s="10">
        <f t="shared" si="4"/>
        <v>1416.1849710982658</v>
      </c>
      <c r="P24" s="10">
        <f t="shared" si="4"/>
        <v>500</v>
      </c>
    </row>
    <row r="25" spans="1:19" x14ac:dyDescent="0.25">
      <c r="A25" s="8" t="s">
        <v>16</v>
      </c>
      <c r="B25" s="9" t="s">
        <v>4</v>
      </c>
      <c r="C25" s="10">
        <v>9.4700000000000006</v>
      </c>
      <c r="D25" s="10">
        <v>11.17</v>
      </c>
      <c r="E25" s="10">
        <v>25.611000000000001</v>
      </c>
      <c r="F25" s="10">
        <v>37.051000000000002</v>
      </c>
      <c r="G25" s="10">
        <v>49.527999999999999</v>
      </c>
      <c r="H25" s="10">
        <v>65.042000000000002</v>
      </c>
      <c r="I25" s="10">
        <v>59.040999999999997</v>
      </c>
      <c r="J25" s="10">
        <v>73</v>
      </c>
      <c r="K25" s="10">
        <v>64.341999999999999</v>
      </c>
      <c r="L25" s="10">
        <v>63</v>
      </c>
      <c r="M25" s="10">
        <v>86</v>
      </c>
      <c r="N25" s="10">
        <v>70</v>
      </c>
      <c r="O25" s="10">
        <v>54.45</v>
      </c>
      <c r="P25" s="11" t="s">
        <v>5</v>
      </c>
    </row>
    <row r="26" spans="1:19" x14ac:dyDescent="0.25">
      <c r="A26" s="12"/>
      <c r="B26" s="9" t="s">
        <v>6</v>
      </c>
      <c r="C26" s="10">
        <v>9000</v>
      </c>
      <c r="D26" s="10">
        <v>10500</v>
      </c>
      <c r="E26" s="10">
        <v>24000</v>
      </c>
      <c r="F26" s="10">
        <v>35000</v>
      </c>
      <c r="G26" s="10">
        <v>48000</v>
      </c>
      <c r="H26" s="10">
        <v>62500</v>
      </c>
      <c r="I26" s="10">
        <v>58000</v>
      </c>
      <c r="J26" s="10">
        <v>70000</v>
      </c>
      <c r="K26" s="10">
        <v>62000</v>
      </c>
      <c r="L26" s="10">
        <v>60000</v>
      </c>
      <c r="M26" s="10">
        <v>59200</v>
      </c>
      <c r="N26" s="10">
        <v>66000</v>
      </c>
      <c r="O26" s="10">
        <v>54000</v>
      </c>
      <c r="P26" s="11" t="s">
        <v>5</v>
      </c>
    </row>
    <row r="27" spans="1:19" x14ac:dyDescent="0.25">
      <c r="A27" s="13"/>
      <c r="B27" s="9" t="s">
        <v>7</v>
      </c>
      <c r="C27" s="10">
        <f t="shared" ref="C27:O27" si="5">(C25*1000*1000)/C26</f>
        <v>1052.2222222222222</v>
      </c>
      <c r="D27" s="10">
        <f t="shared" si="5"/>
        <v>1063.8095238095239</v>
      </c>
      <c r="E27" s="10">
        <f t="shared" si="5"/>
        <v>1067.125</v>
      </c>
      <c r="F27" s="10">
        <f t="shared" si="5"/>
        <v>1058.5999999999999</v>
      </c>
      <c r="G27" s="10">
        <f t="shared" si="5"/>
        <v>1031.8333333333333</v>
      </c>
      <c r="H27" s="10">
        <f t="shared" si="5"/>
        <v>1040.672</v>
      </c>
      <c r="I27" s="10">
        <f t="shared" si="5"/>
        <v>1017.948275862069</v>
      </c>
      <c r="J27" s="10">
        <f t="shared" si="5"/>
        <v>1042.8571428571429</v>
      </c>
      <c r="K27" s="10">
        <f t="shared" si="5"/>
        <v>1037.7741935483871</v>
      </c>
      <c r="L27" s="10">
        <f t="shared" si="5"/>
        <v>1050</v>
      </c>
      <c r="M27" s="10">
        <f t="shared" si="5"/>
        <v>1452.7027027027027</v>
      </c>
      <c r="N27" s="10">
        <f t="shared" si="5"/>
        <v>1060.6060606060605</v>
      </c>
      <c r="O27" s="10">
        <f t="shared" si="5"/>
        <v>1008.3333333333334</v>
      </c>
      <c r="P27" s="11" t="s">
        <v>5</v>
      </c>
    </row>
    <row r="28" spans="1:19" x14ac:dyDescent="0.25">
      <c r="A28" s="8" t="s">
        <v>17</v>
      </c>
      <c r="B28" s="9" t="s">
        <v>4</v>
      </c>
      <c r="C28" s="11" t="s">
        <v>12</v>
      </c>
      <c r="D28" s="11" t="s">
        <v>12</v>
      </c>
      <c r="E28" s="11" t="s">
        <v>12</v>
      </c>
      <c r="F28" s="11" t="s">
        <v>12</v>
      </c>
      <c r="G28" s="11" t="s">
        <v>12</v>
      </c>
      <c r="H28" s="11" t="s">
        <v>12</v>
      </c>
      <c r="I28" s="11" t="s">
        <v>12</v>
      </c>
      <c r="J28" s="11" t="s">
        <v>12</v>
      </c>
      <c r="K28" s="11" t="s">
        <v>12</v>
      </c>
      <c r="L28" s="11" t="s">
        <v>12</v>
      </c>
      <c r="M28" s="11" t="s">
        <v>12</v>
      </c>
      <c r="N28" s="11" t="s">
        <v>12</v>
      </c>
      <c r="O28" s="11" t="s">
        <v>12</v>
      </c>
      <c r="P28" s="11" t="s">
        <v>12</v>
      </c>
    </row>
    <row r="29" spans="1:19" x14ac:dyDescent="0.25">
      <c r="A29" s="12"/>
      <c r="B29" s="9" t="s">
        <v>6</v>
      </c>
      <c r="C29" s="11" t="s">
        <v>12</v>
      </c>
      <c r="D29" s="11" t="s">
        <v>12</v>
      </c>
      <c r="E29" s="11" t="s">
        <v>12</v>
      </c>
      <c r="F29" s="11" t="s">
        <v>12</v>
      </c>
      <c r="G29" s="11" t="s">
        <v>12</v>
      </c>
      <c r="H29" s="11" t="s">
        <v>12</v>
      </c>
      <c r="I29" s="11" t="s">
        <v>12</v>
      </c>
      <c r="J29" s="11" t="s">
        <v>12</v>
      </c>
      <c r="K29" s="11" t="s">
        <v>12</v>
      </c>
      <c r="L29" s="11" t="s">
        <v>12</v>
      </c>
      <c r="M29" s="11" t="s">
        <v>12</v>
      </c>
      <c r="N29" s="11" t="s">
        <v>12</v>
      </c>
      <c r="O29" s="11" t="s">
        <v>12</v>
      </c>
      <c r="P29" s="11" t="s">
        <v>12</v>
      </c>
    </row>
    <row r="30" spans="1:19" x14ac:dyDescent="0.25">
      <c r="A30" s="13"/>
      <c r="B30" s="9" t="s">
        <v>7</v>
      </c>
      <c r="C30" s="11" t="s">
        <v>12</v>
      </c>
      <c r="D30" s="11" t="s">
        <v>12</v>
      </c>
      <c r="E30" s="11" t="s">
        <v>12</v>
      </c>
      <c r="F30" s="11" t="s">
        <v>12</v>
      </c>
      <c r="G30" s="11" t="s">
        <v>12</v>
      </c>
      <c r="H30" s="11" t="s">
        <v>12</v>
      </c>
      <c r="I30" s="11" t="s">
        <v>12</v>
      </c>
      <c r="J30" s="11" t="s">
        <v>12</v>
      </c>
      <c r="K30" s="11" t="s">
        <v>12</v>
      </c>
      <c r="L30" s="11" t="s">
        <v>12</v>
      </c>
      <c r="M30" s="11" t="s">
        <v>12</v>
      </c>
      <c r="N30" s="11" t="s">
        <v>12</v>
      </c>
      <c r="O30" s="11" t="s">
        <v>12</v>
      </c>
      <c r="P30" s="11" t="s">
        <v>12</v>
      </c>
    </row>
    <row r="31" spans="1:19" x14ac:dyDescent="0.25">
      <c r="A31" s="8" t="s">
        <v>18</v>
      </c>
      <c r="B31" s="9" t="s">
        <v>4</v>
      </c>
      <c r="C31" s="11" t="s">
        <v>19</v>
      </c>
      <c r="D31" s="11" t="s">
        <v>19</v>
      </c>
      <c r="E31" s="11" t="s">
        <v>19</v>
      </c>
      <c r="F31" s="11" t="s">
        <v>19</v>
      </c>
      <c r="G31" s="11" t="s">
        <v>19</v>
      </c>
      <c r="H31" s="11" t="s">
        <v>19</v>
      </c>
      <c r="I31" s="11" t="s">
        <v>19</v>
      </c>
      <c r="J31" s="11" t="s">
        <v>19</v>
      </c>
      <c r="K31" s="11" t="s">
        <v>19</v>
      </c>
      <c r="L31" s="11" t="s">
        <v>19</v>
      </c>
      <c r="M31" s="11" t="s">
        <v>19</v>
      </c>
      <c r="N31" s="11" t="s">
        <v>19</v>
      </c>
      <c r="O31" s="11" t="s">
        <v>19</v>
      </c>
      <c r="P31" s="11" t="s">
        <v>19</v>
      </c>
    </row>
    <row r="32" spans="1:19" x14ac:dyDescent="0.25">
      <c r="A32" s="12"/>
      <c r="B32" s="9" t="s">
        <v>6</v>
      </c>
      <c r="C32" s="11" t="s">
        <v>19</v>
      </c>
      <c r="D32" s="11" t="s">
        <v>19</v>
      </c>
      <c r="E32" s="11" t="s">
        <v>19</v>
      </c>
      <c r="F32" s="11" t="s">
        <v>19</v>
      </c>
      <c r="G32" s="11" t="s">
        <v>19</v>
      </c>
      <c r="H32" s="11" t="s">
        <v>19</v>
      </c>
      <c r="I32" s="11" t="s">
        <v>19</v>
      </c>
      <c r="J32" s="11" t="s">
        <v>19</v>
      </c>
      <c r="K32" s="11" t="s">
        <v>19</v>
      </c>
      <c r="L32" s="11" t="s">
        <v>19</v>
      </c>
      <c r="M32" s="11" t="s">
        <v>19</v>
      </c>
      <c r="N32" s="11" t="s">
        <v>19</v>
      </c>
      <c r="O32" s="11" t="s">
        <v>19</v>
      </c>
      <c r="P32" s="11" t="s">
        <v>19</v>
      </c>
    </row>
    <row r="33" spans="1:17" x14ac:dyDescent="0.25">
      <c r="A33" s="13"/>
      <c r="B33" s="9" t="s">
        <v>7</v>
      </c>
      <c r="C33" s="11" t="s">
        <v>19</v>
      </c>
      <c r="D33" s="11" t="s">
        <v>19</v>
      </c>
      <c r="E33" s="11" t="s">
        <v>19</v>
      </c>
      <c r="F33" s="11" t="s">
        <v>19</v>
      </c>
      <c r="G33" s="11" t="s">
        <v>19</v>
      </c>
      <c r="H33" s="11" t="s">
        <v>19</v>
      </c>
      <c r="I33" s="11" t="s">
        <v>19</v>
      </c>
      <c r="J33" s="11" t="s">
        <v>19</v>
      </c>
      <c r="K33" s="11" t="s">
        <v>19</v>
      </c>
      <c r="L33" s="11" t="s">
        <v>19</v>
      </c>
      <c r="M33" s="11" t="s">
        <v>19</v>
      </c>
      <c r="N33" s="11" t="s">
        <v>19</v>
      </c>
      <c r="O33" s="11" t="s">
        <v>19</v>
      </c>
      <c r="P33" s="11" t="s">
        <v>19</v>
      </c>
    </row>
    <row r="34" spans="1:17" x14ac:dyDescent="0.25">
      <c r="A34" s="8" t="s">
        <v>20</v>
      </c>
      <c r="B34" s="9" t="s">
        <v>4</v>
      </c>
      <c r="C34" s="10">
        <v>29.7</v>
      </c>
      <c r="D34" s="10">
        <v>33.99</v>
      </c>
      <c r="E34" s="10">
        <v>33.020000000000003</v>
      </c>
      <c r="F34" s="10">
        <v>37.4</v>
      </c>
      <c r="G34" s="10">
        <v>25.2</v>
      </c>
      <c r="H34" s="10">
        <v>23.51</v>
      </c>
      <c r="I34" s="10">
        <v>14.85</v>
      </c>
      <c r="J34" s="10">
        <v>12.81</v>
      </c>
      <c r="K34" s="10">
        <v>9.0399999999999991</v>
      </c>
      <c r="L34" s="10">
        <v>9.57</v>
      </c>
      <c r="M34" s="10">
        <v>12.25</v>
      </c>
      <c r="N34" s="10">
        <v>15</v>
      </c>
      <c r="O34" s="10">
        <v>17.010000000000002</v>
      </c>
      <c r="P34" s="10">
        <v>15.19</v>
      </c>
    </row>
    <row r="35" spans="1:17" x14ac:dyDescent="0.25">
      <c r="A35" s="12"/>
      <c r="B35" s="9" t="s">
        <v>6</v>
      </c>
      <c r="C35" s="10">
        <v>15599</v>
      </c>
      <c r="D35" s="10">
        <v>15014</v>
      </c>
      <c r="E35" s="10">
        <v>14735</v>
      </c>
      <c r="F35" s="10">
        <v>13619</v>
      </c>
      <c r="G35" s="10">
        <v>11501</v>
      </c>
      <c r="H35" s="10">
        <v>9182</v>
      </c>
      <c r="I35" s="10">
        <v>5546</v>
      </c>
      <c r="J35" s="10">
        <v>4391</v>
      </c>
      <c r="K35" s="10">
        <v>3362</v>
      </c>
      <c r="L35" s="10">
        <v>3561</v>
      </c>
      <c r="M35" s="10">
        <v>3950</v>
      </c>
      <c r="N35" s="10">
        <v>5400</v>
      </c>
      <c r="O35" s="10">
        <v>5139</v>
      </c>
      <c r="P35" s="10">
        <v>5189</v>
      </c>
    </row>
    <row r="36" spans="1:17" x14ac:dyDescent="0.25">
      <c r="A36" s="13"/>
      <c r="B36" s="9" t="s">
        <v>7</v>
      </c>
      <c r="C36" s="10">
        <f t="shared" ref="C36:P36" si="6">(C34*1000*1000)/C35</f>
        <v>1903.9682030899417</v>
      </c>
      <c r="D36" s="10">
        <f t="shared" si="6"/>
        <v>2263.8870387638203</v>
      </c>
      <c r="E36" s="10">
        <f t="shared" si="6"/>
        <v>2240.9229725144214</v>
      </c>
      <c r="F36" s="10">
        <f t="shared" si="6"/>
        <v>2746.1634481239444</v>
      </c>
      <c r="G36" s="10">
        <f t="shared" si="6"/>
        <v>2191.1138161898966</v>
      </c>
      <c r="H36" s="10">
        <f t="shared" si="6"/>
        <v>2560.4443476366805</v>
      </c>
      <c r="I36" s="10">
        <f t="shared" si="6"/>
        <v>2677.6054814280565</v>
      </c>
      <c r="J36" s="10">
        <f t="shared" si="6"/>
        <v>2917.3309041220677</v>
      </c>
      <c r="K36" s="10">
        <f t="shared" si="6"/>
        <v>2688.8756692444972</v>
      </c>
      <c r="L36" s="10">
        <f t="shared" si="6"/>
        <v>2687.4473462510532</v>
      </c>
      <c r="M36" s="10">
        <f t="shared" si="6"/>
        <v>3101.2658227848101</v>
      </c>
      <c r="N36" s="10">
        <f t="shared" si="6"/>
        <v>2777.7777777777778</v>
      </c>
      <c r="O36" s="10">
        <f t="shared" si="6"/>
        <v>3309.982486865149</v>
      </c>
      <c r="P36" s="10">
        <f t="shared" si="6"/>
        <v>2927.3463095008674</v>
      </c>
    </row>
    <row r="37" spans="1:17" x14ac:dyDescent="0.25">
      <c r="A37" s="8" t="s">
        <v>21</v>
      </c>
      <c r="B37" s="9" t="s">
        <v>4</v>
      </c>
      <c r="C37" s="10">
        <v>7.0999999999999994E-2</v>
      </c>
      <c r="D37" s="10">
        <v>7.4999999999999997E-2</v>
      </c>
      <c r="E37" s="10">
        <v>7.2999999999999995E-2</v>
      </c>
      <c r="F37" s="10">
        <v>8.3000000000000004E-2</v>
      </c>
      <c r="G37" s="10">
        <v>8.4000000000000005E-2</v>
      </c>
      <c r="H37" s="10">
        <v>9.2999999999999999E-2</v>
      </c>
      <c r="I37" s="10">
        <v>8.5000000000000006E-2</v>
      </c>
      <c r="J37" s="10">
        <v>0.104</v>
      </c>
      <c r="K37" s="10">
        <v>0.111</v>
      </c>
      <c r="L37" s="10">
        <v>0.13</v>
      </c>
      <c r="M37" s="10">
        <v>0.14000000000000001</v>
      </c>
      <c r="N37" s="10">
        <v>0.108</v>
      </c>
      <c r="O37" s="10">
        <v>0.11</v>
      </c>
      <c r="P37" s="10" t="s">
        <v>5</v>
      </c>
      <c r="Q37" s="2"/>
    </row>
    <row r="38" spans="1:17" x14ac:dyDescent="0.25">
      <c r="A38" s="12"/>
      <c r="B38" s="9" t="s">
        <v>6</v>
      </c>
      <c r="C38" s="10">
        <v>194</v>
      </c>
      <c r="D38" s="10">
        <v>200</v>
      </c>
      <c r="E38" s="10">
        <v>196</v>
      </c>
      <c r="F38" s="10">
        <v>181</v>
      </c>
      <c r="G38" s="10">
        <v>253</v>
      </c>
      <c r="H38" s="10">
        <v>243</v>
      </c>
      <c r="I38" s="10">
        <v>219</v>
      </c>
      <c r="J38" s="10">
        <v>211</v>
      </c>
      <c r="K38" s="10">
        <v>274</v>
      </c>
      <c r="L38" s="10">
        <v>310</v>
      </c>
      <c r="M38" s="10">
        <v>310</v>
      </c>
      <c r="N38" s="10">
        <v>310</v>
      </c>
      <c r="O38" s="10">
        <v>312</v>
      </c>
      <c r="P38" s="10" t="s">
        <v>5</v>
      </c>
      <c r="Q38" s="2"/>
    </row>
    <row r="39" spans="1:17" x14ac:dyDescent="0.25">
      <c r="A39" s="13"/>
      <c r="B39" s="9" t="s">
        <v>7</v>
      </c>
      <c r="C39" s="10">
        <f t="shared" ref="C39:O39" si="7">(C37*1000*1000)/C38</f>
        <v>365.97938144329896</v>
      </c>
      <c r="D39" s="10">
        <f t="shared" si="7"/>
        <v>375</v>
      </c>
      <c r="E39" s="10">
        <f t="shared" si="7"/>
        <v>372.44897959183675</v>
      </c>
      <c r="F39" s="10">
        <f t="shared" si="7"/>
        <v>458.56353591160223</v>
      </c>
      <c r="G39" s="10">
        <f t="shared" si="7"/>
        <v>332.01581027667982</v>
      </c>
      <c r="H39" s="10">
        <f t="shared" si="7"/>
        <v>382.71604938271605</v>
      </c>
      <c r="I39" s="10">
        <f t="shared" si="7"/>
        <v>388.12785388127855</v>
      </c>
      <c r="J39" s="10">
        <f t="shared" si="7"/>
        <v>492.89099526066349</v>
      </c>
      <c r="K39" s="10">
        <f t="shared" si="7"/>
        <v>405.1094890510949</v>
      </c>
      <c r="L39" s="10">
        <f t="shared" si="7"/>
        <v>419.35483870967744</v>
      </c>
      <c r="M39" s="10">
        <f t="shared" si="7"/>
        <v>451.61290322580646</v>
      </c>
      <c r="N39" s="10">
        <f t="shared" si="7"/>
        <v>348.38709677419354</v>
      </c>
      <c r="O39" s="10">
        <f t="shared" si="7"/>
        <v>352.56410256410254</v>
      </c>
      <c r="P39" s="10" t="s">
        <v>5</v>
      </c>
      <c r="Q39" s="2"/>
    </row>
    <row r="40" spans="1:17" x14ac:dyDescent="0.25">
      <c r="A40" s="15" t="s">
        <v>22</v>
      </c>
      <c r="B40" s="9" t="s">
        <v>4</v>
      </c>
      <c r="C40" s="10" t="s">
        <v>5</v>
      </c>
      <c r="D40" s="10">
        <v>48</v>
      </c>
      <c r="E40" s="10">
        <v>59</v>
      </c>
      <c r="F40" s="10">
        <v>32.694000000000003</v>
      </c>
      <c r="G40" s="10">
        <v>51.972000000000001</v>
      </c>
      <c r="H40" s="10">
        <v>56.5</v>
      </c>
      <c r="I40" s="10">
        <v>50.616999999999997</v>
      </c>
      <c r="J40" s="10">
        <v>50.783999999999999</v>
      </c>
      <c r="K40" s="10">
        <v>55.356000000000002</v>
      </c>
      <c r="L40" s="10">
        <v>60.9</v>
      </c>
      <c r="M40" s="10">
        <v>130</v>
      </c>
      <c r="N40" s="10">
        <v>126.624</v>
      </c>
      <c r="O40" s="10">
        <v>120</v>
      </c>
      <c r="P40" s="10">
        <v>85.876999999999995</v>
      </c>
    </row>
    <row r="41" spans="1:17" x14ac:dyDescent="0.25">
      <c r="A41" s="16"/>
      <c r="B41" s="9" t="s">
        <v>6</v>
      </c>
      <c r="C41" s="10" t="s">
        <v>5</v>
      </c>
      <c r="D41" s="10">
        <v>66749.969769035422</v>
      </c>
      <c r="E41" s="10">
        <v>72408.3164885937</v>
      </c>
      <c r="F41" s="10">
        <v>35361.413748564868</v>
      </c>
      <c r="G41" s="10">
        <v>38481.025007463199</v>
      </c>
      <c r="H41" s="10">
        <v>38593.032812796358</v>
      </c>
      <c r="I41" s="10">
        <v>36000</v>
      </c>
      <c r="J41" s="10">
        <v>35264</v>
      </c>
      <c r="K41" s="10">
        <v>36500</v>
      </c>
      <c r="L41" s="10">
        <v>45070.397111913357</v>
      </c>
      <c r="M41" s="10">
        <v>105300</v>
      </c>
      <c r="N41" s="10">
        <v>164112.49624615384</v>
      </c>
      <c r="O41" s="10">
        <v>109090.90909090909</v>
      </c>
      <c r="P41" s="10">
        <f>P40*1000*1000/P42</f>
        <v>78070</v>
      </c>
    </row>
    <row r="42" spans="1:17" x14ac:dyDescent="0.25">
      <c r="A42" s="17"/>
      <c r="B42" s="9" t="s">
        <v>7</v>
      </c>
      <c r="C42" s="10" t="s">
        <v>5</v>
      </c>
      <c r="D42" s="10">
        <f t="shared" ref="D42:O42" si="8">(D40*1000*1000)/D41</f>
        <v>719.10144927536237</v>
      </c>
      <c r="E42" s="10">
        <f t="shared" si="8"/>
        <v>814.82352941176475</v>
      </c>
      <c r="F42" s="10">
        <f t="shared" si="8"/>
        <v>924.56710674716396</v>
      </c>
      <c r="G42" s="10">
        <f t="shared" si="8"/>
        <v>1350.5877244673263</v>
      </c>
      <c r="H42" s="10">
        <f t="shared" si="8"/>
        <v>1463.9948167345428</v>
      </c>
      <c r="I42" s="10">
        <f t="shared" si="8"/>
        <v>1406.0277777777778</v>
      </c>
      <c r="J42" s="10">
        <f t="shared" si="8"/>
        <v>1440.10889292196</v>
      </c>
      <c r="K42" s="10">
        <f t="shared" si="8"/>
        <v>1516.6027397260275</v>
      </c>
      <c r="L42" s="10">
        <f t="shared" si="8"/>
        <v>1351.219512195122</v>
      </c>
      <c r="M42" s="10">
        <f t="shared" si="8"/>
        <v>1234.5679012345679</v>
      </c>
      <c r="N42" s="10">
        <f t="shared" si="8"/>
        <v>771.56830160011395</v>
      </c>
      <c r="O42" s="10">
        <f t="shared" si="8"/>
        <v>1100</v>
      </c>
      <c r="P42" s="10">
        <v>1100</v>
      </c>
    </row>
    <row r="43" spans="1:17" x14ac:dyDescent="0.25">
      <c r="A43" s="8" t="s">
        <v>23</v>
      </c>
      <c r="B43" s="9" t="s">
        <v>4</v>
      </c>
      <c r="C43" s="10">
        <v>9.5329999999999995</v>
      </c>
      <c r="D43" s="10">
        <v>11.616</v>
      </c>
      <c r="E43" s="10">
        <v>13.981999999999999</v>
      </c>
      <c r="F43" s="10">
        <v>20.035</v>
      </c>
      <c r="G43" s="10">
        <v>37.311</v>
      </c>
      <c r="H43" s="10">
        <v>58.210999999999999</v>
      </c>
      <c r="I43" s="10">
        <v>48</v>
      </c>
      <c r="J43" s="10">
        <v>61.759</v>
      </c>
      <c r="K43" s="10">
        <v>64.066000000000003</v>
      </c>
      <c r="L43" s="10">
        <v>75.334999999999994</v>
      </c>
      <c r="M43" s="10">
        <v>89.7</v>
      </c>
      <c r="N43" s="10">
        <v>60.329000000000001</v>
      </c>
      <c r="O43" s="10">
        <v>61.5</v>
      </c>
      <c r="P43" s="11" t="s">
        <v>5</v>
      </c>
    </row>
    <row r="44" spans="1:17" x14ac:dyDescent="0.25">
      <c r="A44" s="12"/>
      <c r="B44" s="9" t="s">
        <v>6</v>
      </c>
      <c r="C44" s="21">
        <v>9000.1888217522664</v>
      </c>
      <c r="D44" s="21">
        <v>10799.553737448867</v>
      </c>
      <c r="E44" s="21">
        <v>11600.431427860283</v>
      </c>
      <c r="F44" s="21">
        <v>14999.625664445608</v>
      </c>
      <c r="G44" s="21">
        <v>23000.246578720256</v>
      </c>
      <c r="H44" s="21">
        <v>25999.821340837017</v>
      </c>
      <c r="I44" s="21">
        <v>44998.593793943939</v>
      </c>
      <c r="J44" s="21">
        <v>23928.322355676093</v>
      </c>
      <c r="K44" s="21">
        <v>62877.61311217981</v>
      </c>
      <c r="L44" s="21">
        <v>60778.53973376361</v>
      </c>
      <c r="M44" s="21">
        <v>59987.962281816355</v>
      </c>
      <c r="N44" s="10">
        <v>58955</v>
      </c>
      <c r="O44" s="10">
        <v>59000</v>
      </c>
      <c r="P44" s="11" t="s">
        <v>5</v>
      </c>
    </row>
    <row r="45" spans="1:17" x14ac:dyDescent="0.25">
      <c r="A45" s="13"/>
      <c r="B45" s="9" t="s">
        <v>7</v>
      </c>
      <c r="C45" s="10">
        <f t="shared" ref="C45:O45" si="9">(C43*1000*1000)/C44</f>
        <v>1059.1999999999998</v>
      </c>
      <c r="D45" s="10">
        <f t="shared" si="9"/>
        <v>1075.5999999999999</v>
      </c>
      <c r="E45" s="10">
        <f t="shared" si="9"/>
        <v>1205.3</v>
      </c>
      <c r="F45" s="10">
        <f t="shared" si="9"/>
        <v>1335.7</v>
      </c>
      <c r="G45" s="10">
        <f t="shared" si="9"/>
        <v>1622.2</v>
      </c>
      <c r="H45" s="10">
        <f t="shared" si="9"/>
        <v>2238.9</v>
      </c>
      <c r="I45" s="10">
        <f t="shared" si="9"/>
        <v>1066.7</v>
      </c>
      <c r="J45" s="10">
        <f t="shared" si="9"/>
        <v>2581</v>
      </c>
      <c r="K45" s="10">
        <f t="shared" si="9"/>
        <v>1018.8999999999999</v>
      </c>
      <c r="L45" s="10">
        <f t="shared" si="9"/>
        <v>1239.5</v>
      </c>
      <c r="M45" s="10">
        <f t="shared" si="9"/>
        <v>1495.3</v>
      </c>
      <c r="N45" s="10">
        <f t="shared" si="9"/>
        <v>1023.3059112882707</v>
      </c>
      <c r="O45" s="10">
        <f t="shared" si="9"/>
        <v>1042.3728813559321</v>
      </c>
      <c r="P45" s="11" t="s">
        <v>5</v>
      </c>
    </row>
    <row r="46" spans="1:17" x14ac:dyDescent="0.25">
      <c r="A46" s="8" t="s">
        <v>24</v>
      </c>
      <c r="B46" s="9" t="s">
        <v>4</v>
      </c>
      <c r="C46" s="10">
        <v>190.24199999999999</v>
      </c>
      <c r="D46" s="10">
        <v>159.85300000000001</v>
      </c>
      <c r="E46" s="10">
        <v>113.63500000000001</v>
      </c>
      <c r="F46" s="10">
        <v>93.513999999999996</v>
      </c>
      <c r="G46" s="10">
        <v>78.311999999999998</v>
      </c>
      <c r="H46" s="10">
        <v>83.23</v>
      </c>
      <c r="I46" s="10">
        <v>44.451000000000001</v>
      </c>
      <c r="J46" s="10">
        <v>70.602999999999994</v>
      </c>
      <c r="K46" s="10">
        <v>81.951999999999998</v>
      </c>
      <c r="L46" s="10">
        <v>96.367000000000004</v>
      </c>
      <c r="M46" s="10">
        <v>109.73699999999999</v>
      </c>
      <c r="N46" s="10">
        <v>111.57</v>
      </c>
      <c r="O46" s="10">
        <v>115</v>
      </c>
      <c r="P46" s="11" t="s">
        <v>5</v>
      </c>
    </row>
    <row r="47" spans="1:17" x14ac:dyDescent="0.25">
      <c r="A47" s="12"/>
      <c r="B47" s="9" t="s">
        <v>6</v>
      </c>
      <c r="C47" s="10">
        <v>76486</v>
      </c>
      <c r="D47" s="10">
        <v>67108</v>
      </c>
      <c r="E47" s="10">
        <v>55588</v>
      </c>
      <c r="F47" s="10">
        <v>47293</v>
      </c>
      <c r="G47" s="10">
        <v>55584</v>
      </c>
      <c r="H47" s="10">
        <v>51167</v>
      </c>
      <c r="I47" s="10">
        <v>38865</v>
      </c>
      <c r="J47" s="10">
        <v>49802</v>
      </c>
      <c r="K47" s="10">
        <v>70584</v>
      </c>
      <c r="L47" s="10">
        <v>79917</v>
      </c>
      <c r="M47" s="10">
        <v>94175</v>
      </c>
      <c r="N47" s="10">
        <v>92554</v>
      </c>
      <c r="O47" s="10">
        <v>93000</v>
      </c>
      <c r="P47" s="11" t="s">
        <v>5</v>
      </c>
    </row>
    <row r="48" spans="1:17" x14ac:dyDescent="0.25">
      <c r="A48" s="13"/>
      <c r="B48" s="9" t="s">
        <v>7</v>
      </c>
      <c r="C48" s="10">
        <f t="shared" ref="C48:O48" si="10">(C46*1000*1000)/C47</f>
        <v>2487.2787176738225</v>
      </c>
      <c r="D48" s="10">
        <f t="shared" si="10"/>
        <v>2382.0259879597065</v>
      </c>
      <c r="E48" s="10">
        <f t="shared" si="10"/>
        <v>2044.2361660790098</v>
      </c>
      <c r="F48" s="10">
        <f t="shared" si="10"/>
        <v>1977.3327976656165</v>
      </c>
      <c r="G48" s="10">
        <f t="shared" si="10"/>
        <v>1408.894645941278</v>
      </c>
      <c r="H48" s="10">
        <f t="shared" si="10"/>
        <v>1626.6343541735885</v>
      </c>
      <c r="I48" s="10">
        <f t="shared" si="10"/>
        <v>1143.7282902354302</v>
      </c>
      <c r="J48" s="10">
        <f t="shared" si="10"/>
        <v>1417.6739889964258</v>
      </c>
      <c r="K48" s="10">
        <f t="shared" si="10"/>
        <v>1161.0563300464694</v>
      </c>
      <c r="L48" s="10">
        <f t="shared" si="10"/>
        <v>1205.8385575034097</v>
      </c>
      <c r="M48" s="10">
        <f t="shared" si="10"/>
        <v>1165.2455534908415</v>
      </c>
      <c r="N48" s="10">
        <f t="shared" si="10"/>
        <v>1205.4584350757395</v>
      </c>
      <c r="O48" s="10">
        <f t="shared" si="10"/>
        <v>1236.5591397849462</v>
      </c>
      <c r="P48" s="11" t="s">
        <v>5</v>
      </c>
    </row>
    <row r="49" spans="1:16" x14ac:dyDescent="0.25">
      <c r="A49" s="8" t="s">
        <v>25</v>
      </c>
      <c r="B49" s="9" t="s">
        <v>4</v>
      </c>
      <c r="C49" s="10">
        <f>C46+C43+C37+C34+C25+C22+C19+C16+C10+C4</f>
        <v>409.16199999999998</v>
      </c>
      <c r="D49" s="10">
        <f t="shared" ref="D49:M50" si="11">D46+D43+D40+D37+D34+D25+D22+D19+D16+D10+D4</f>
        <v>398.38099999999997</v>
      </c>
      <c r="E49" s="10">
        <f t="shared" si="11"/>
        <v>392.19200000000012</v>
      </c>
      <c r="F49" s="10">
        <f t="shared" si="11"/>
        <v>350.178</v>
      </c>
      <c r="G49" s="10">
        <f t="shared" si="11"/>
        <v>432.60799999999995</v>
      </c>
      <c r="H49" s="10">
        <f t="shared" si="11"/>
        <v>441.34700000000004</v>
      </c>
      <c r="I49" s="10">
        <f t="shared" si="11"/>
        <v>382.03700000000003</v>
      </c>
      <c r="J49" s="10">
        <f t="shared" si="11"/>
        <v>585.97499999999991</v>
      </c>
      <c r="K49" s="10">
        <f t="shared" si="11"/>
        <v>445.95</v>
      </c>
      <c r="L49" s="10">
        <f t="shared" si="11"/>
        <v>525.16399999999999</v>
      </c>
      <c r="M49" s="10">
        <f t="shared" si="11"/>
        <v>611.99299999999994</v>
      </c>
      <c r="N49" s="10">
        <f>N46+N43+N40+N37+N34+N25+N22+N19+N16+N10+N4</f>
        <v>569.8007090000001</v>
      </c>
      <c r="O49" s="10">
        <f>O46+O43+O40+O37+O34+O25+O19+O16+O10+O4</f>
        <v>451.870992</v>
      </c>
      <c r="P49" s="10">
        <f>P40+P34+P22+P19</f>
        <v>233.86799999999999</v>
      </c>
    </row>
    <row r="50" spans="1:16" x14ac:dyDescent="0.25">
      <c r="A50" s="12"/>
      <c r="B50" s="9" t="s">
        <v>6</v>
      </c>
      <c r="C50" s="10">
        <f>C47+C44+C38+C35+C26+C23+C20+C17+C11+C5</f>
        <v>243666.18882175226</v>
      </c>
      <c r="D50" s="10">
        <f t="shared" si="11"/>
        <v>298167.52350648429</v>
      </c>
      <c r="E50" s="10">
        <f t="shared" si="11"/>
        <v>314401.74791645398</v>
      </c>
      <c r="F50" s="10">
        <f t="shared" si="11"/>
        <v>286120.03941301047</v>
      </c>
      <c r="G50" s="10">
        <f t="shared" si="11"/>
        <v>327152.27158618346</v>
      </c>
      <c r="H50" s="10">
        <f t="shared" si="11"/>
        <v>342994.85415363335</v>
      </c>
      <c r="I50" s="10">
        <f t="shared" si="11"/>
        <v>332518.59379394393</v>
      </c>
      <c r="J50" s="10">
        <f t="shared" si="11"/>
        <v>315298.32235567609</v>
      </c>
      <c r="K50" s="10">
        <f t="shared" si="11"/>
        <v>411572.6131121798</v>
      </c>
      <c r="L50" s="10">
        <f t="shared" si="11"/>
        <v>447633.93684567697</v>
      </c>
      <c r="M50" s="10">
        <f t="shared" si="11"/>
        <v>517584.96228181635</v>
      </c>
      <c r="N50" s="10">
        <f>N47+N44+N41+N38+N35+N26+N23+N20+N17+N11+N5</f>
        <v>564178.74624615384</v>
      </c>
      <c r="O50" s="10">
        <f>O47+O44+O41+O38+O35+O26+O20+O17+O11+O5</f>
        <v>405690.90909090906</v>
      </c>
      <c r="P50" s="10">
        <f>P41+P35+P23+P20</f>
        <v>203433</v>
      </c>
    </row>
    <row r="51" spans="1:16" x14ac:dyDescent="0.25">
      <c r="A51" s="13"/>
      <c r="B51" s="9" t="s">
        <v>7</v>
      </c>
      <c r="C51" s="10">
        <f t="shared" ref="C51:P51" si="12">(C49*1000*1000)/C50</f>
        <v>1679.1907074941446</v>
      </c>
      <c r="D51" s="10">
        <f t="shared" si="12"/>
        <v>1336.0978932748735</v>
      </c>
      <c r="E51" s="10">
        <f t="shared" si="12"/>
        <v>1247.4230903583186</v>
      </c>
      <c r="F51" s="10">
        <f t="shared" si="12"/>
        <v>1223.8849145918182</v>
      </c>
      <c r="G51" s="10">
        <f t="shared" si="12"/>
        <v>1322.3444786200598</v>
      </c>
      <c r="H51" s="10">
        <f t="shared" si="12"/>
        <v>1286.7452518757411</v>
      </c>
      <c r="I51" s="10">
        <f t="shared" si="12"/>
        <v>1148.9192097231767</v>
      </c>
      <c r="J51" s="10">
        <f t="shared" si="12"/>
        <v>1858.4780141614065</v>
      </c>
      <c r="K51" s="10">
        <f t="shared" si="12"/>
        <v>1083.5269058061699</v>
      </c>
      <c r="L51" s="10">
        <f t="shared" si="12"/>
        <v>1173.1996990680618</v>
      </c>
      <c r="M51" s="10">
        <f t="shared" si="12"/>
        <v>1182.4010444623002</v>
      </c>
      <c r="N51" s="10">
        <f t="shared" si="12"/>
        <v>1009.9648609438991</v>
      </c>
      <c r="O51" s="10">
        <f t="shared" si="12"/>
        <v>1113.8307067628737</v>
      </c>
      <c r="P51" s="10">
        <f t="shared" si="12"/>
        <v>1149.6069959151171</v>
      </c>
    </row>
    <row r="52" spans="1:16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P52" s="2"/>
    </row>
    <row r="53" spans="1:16" x14ac:dyDescent="0.25">
      <c r="B53" s="2"/>
      <c r="C53" s="22"/>
      <c r="G53" s="22"/>
      <c r="H53" s="22"/>
      <c r="I53" s="22"/>
      <c r="J53" s="22"/>
      <c r="K53" s="22"/>
      <c r="L53" s="22"/>
      <c r="M53" s="22"/>
      <c r="P53" s="2"/>
    </row>
    <row r="54" spans="1:16" x14ac:dyDescent="0.25">
      <c r="A54" s="23" t="s">
        <v>26</v>
      </c>
      <c r="B54" s="24"/>
      <c r="C54" s="25" t="s">
        <v>27</v>
      </c>
      <c r="D54" s="25"/>
      <c r="E54" s="25"/>
      <c r="F54" s="25"/>
      <c r="G54" s="25"/>
      <c r="H54" s="25"/>
      <c r="I54" s="25"/>
      <c r="J54" s="25"/>
      <c r="K54" s="25"/>
      <c r="L54" s="25"/>
      <c r="M54" s="25"/>
      <c r="P54" s="2"/>
    </row>
    <row r="55" spans="1:16" x14ac:dyDescent="0.25">
      <c r="A55" s="2"/>
      <c r="B55" s="24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P55" s="2"/>
    </row>
    <row r="56" spans="1:16" x14ac:dyDescent="0.25">
      <c r="A56" s="2"/>
      <c r="B56" s="24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P56" s="2"/>
    </row>
    <row r="57" spans="1:16" ht="17.25" customHeight="1" x14ac:dyDescent="0.25">
      <c r="A57" s="2"/>
      <c r="B57" s="2"/>
      <c r="C57" s="2"/>
      <c r="D57" s="2"/>
      <c r="G57" s="22"/>
      <c r="H57" s="22"/>
      <c r="I57" s="22"/>
      <c r="J57" s="22"/>
      <c r="K57" s="22"/>
      <c r="L57" s="22"/>
      <c r="M57" s="22"/>
      <c r="P57" s="2"/>
    </row>
    <row r="58" spans="1:16" x14ac:dyDescent="0.25">
      <c r="A58" s="26"/>
      <c r="B58" s="27"/>
      <c r="C58" s="28" t="s">
        <v>28</v>
      </c>
      <c r="D58" s="22"/>
      <c r="G58" s="29"/>
      <c r="H58" s="22"/>
      <c r="I58" s="22"/>
      <c r="J58" s="22"/>
      <c r="K58" s="22"/>
      <c r="L58" s="22"/>
      <c r="M58" s="22"/>
      <c r="P58" s="2"/>
    </row>
    <row r="59" spans="1:16" x14ac:dyDescent="0.25">
      <c r="A59" s="2"/>
      <c r="B59" s="30"/>
      <c r="C59" s="29"/>
      <c r="D59" s="29"/>
      <c r="G59" s="22"/>
      <c r="H59" s="22"/>
      <c r="I59" s="22"/>
      <c r="J59" s="22"/>
      <c r="K59" s="22"/>
      <c r="L59" s="22"/>
      <c r="M59" s="22"/>
      <c r="P59" s="2"/>
    </row>
    <row r="60" spans="1:16" x14ac:dyDescent="0.25">
      <c r="A60" s="26"/>
      <c r="B60" s="27"/>
      <c r="C60" s="31" t="s">
        <v>29</v>
      </c>
      <c r="D60" s="31"/>
      <c r="E60" s="31"/>
      <c r="F60" s="31"/>
      <c r="G60" s="31"/>
      <c r="H60" s="31"/>
      <c r="I60" s="31"/>
      <c r="J60" s="31"/>
      <c r="K60" s="31"/>
      <c r="L60" s="31"/>
      <c r="M60" s="31"/>
      <c r="P60" s="2"/>
    </row>
    <row r="61" spans="1:16" x14ac:dyDescent="0.25">
      <c r="A61" s="26"/>
      <c r="B61" s="27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P61" s="2"/>
    </row>
    <row r="62" spans="1:16" x14ac:dyDescent="0.25">
      <c r="A62" s="2"/>
      <c r="B62" s="30"/>
      <c r="D62" s="32"/>
      <c r="G62" s="22"/>
      <c r="H62" s="22"/>
      <c r="I62" s="22"/>
      <c r="J62" s="22"/>
      <c r="K62" s="22"/>
      <c r="L62" s="22"/>
      <c r="M62" s="22"/>
      <c r="P62" s="2"/>
    </row>
    <row r="63" spans="1:16" x14ac:dyDescent="0.25">
      <c r="A63" s="2"/>
      <c r="B63" s="33"/>
      <c r="C63" s="34" t="s">
        <v>30</v>
      </c>
      <c r="D63" s="34"/>
      <c r="E63" s="34"/>
      <c r="F63" s="34"/>
      <c r="G63" s="34"/>
      <c r="H63" s="34"/>
      <c r="I63" s="34"/>
      <c r="J63" s="34"/>
      <c r="K63" s="34"/>
      <c r="L63" s="34"/>
      <c r="M63" s="34"/>
      <c r="P63" s="2"/>
    </row>
    <row r="64" spans="1:16" x14ac:dyDescent="0.25">
      <c r="A64" s="2"/>
      <c r="B64" s="2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P64" s="2"/>
    </row>
    <row r="65" spans="1:1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P65" s="2"/>
    </row>
    <row r="66" spans="1:1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P66" s="2"/>
    </row>
  </sheetData>
  <mergeCells count="19">
    <mergeCell ref="C63:M64"/>
    <mergeCell ref="A40:A42"/>
    <mergeCell ref="A43:A45"/>
    <mergeCell ref="A46:A48"/>
    <mergeCell ref="A49:A51"/>
    <mergeCell ref="C54:M56"/>
    <mergeCell ref="C60:M61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</mergeCells>
  <conditionalFormatting sqref="C3:M3">
    <cfRule type="expression" dxfId="1" priority="2" stopIfTrue="1">
      <formula>ISNA(ACTIVECELL)</formula>
    </cfRule>
  </conditionalFormatting>
  <conditionalFormatting sqref="N1:O2">
    <cfRule type="expression" dxfId="0" priority="1" stopIfTrue="1">
      <formula>#N/A</formula>
    </cfRule>
  </conditionalFormatting>
  <hyperlinks>
    <hyperlink ref="R6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8.3.1.43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2015-03-05T14:13:19Z</dcterms:created>
  <dcterms:modified xsi:type="dcterms:W3CDTF">2015-03-05T14:13:19Z</dcterms:modified>
</cp:coreProperties>
</file>